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70" windowWidth="11100" windowHeight="5085"/>
  </bookViews>
  <sheets>
    <sheet name="Πινακας 6" sheetId="2" r:id="rId1"/>
  </sheets>
  <definedNames>
    <definedName name="_xlnm.Print_Area" localSheetId="0">'Πινακας 6'!$A$1:$M$50</definedName>
  </definedNames>
  <calcPr calcId="145621"/>
</workbook>
</file>

<file path=xl/calcChain.xml><?xml version="1.0" encoding="utf-8"?>
<calcChain xmlns="http://schemas.openxmlformats.org/spreadsheetml/2006/main">
  <c r="E13" i="2" l="1"/>
  <c r="E9" i="2"/>
  <c r="G13" i="2"/>
  <c r="G9" i="2"/>
  <c r="K9" i="2" l="1"/>
  <c r="L9" i="2" s="1"/>
  <c r="I9" i="2"/>
  <c r="J9" i="2" s="1"/>
  <c r="E14" i="2"/>
  <c r="F9" i="2" s="1"/>
  <c r="C14" i="2"/>
  <c r="D9" i="2" s="1"/>
  <c r="G14" i="2"/>
  <c r="H9" i="2" s="1"/>
  <c r="D14" i="2" l="1"/>
  <c r="K12" i="2"/>
  <c r="I12" i="2"/>
  <c r="J12" i="2" s="1"/>
  <c r="K11" i="2"/>
  <c r="L11" i="2" s="1"/>
  <c r="I11" i="2"/>
  <c r="K10" i="2"/>
  <c r="L10" i="2" s="1"/>
  <c r="I10" i="2"/>
  <c r="J10" i="2" s="1"/>
  <c r="K8" i="2"/>
  <c r="L8" i="2" s="1"/>
  <c r="I8" i="2"/>
  <c r="J8" i="2" s="1"/>
  <c r="K7" i="2"/>
  <c r="L7" i="2" s="1"/>
  <c r="I7" i="2"/>
  <c r="H8" i="2" l="1"/>
  <c r="P18" i="2" s="1"/>
  <c r="H10" i="2"/>
  <c r="P19" i="2" s="1"/>
  <c r="H11" i="2"/>
  <c r="P20" i="2" s="1"/>
  <c r="H7" i="2"/>
  <c r="P17" i="2" s="1"/>
  <c r="F12" i="2"/>
  <c r="O21" i="2" s="1"/>
  <c r="F13" i="2"/>
  <c r="H12" i="2"/>
  <c r="P21" i="2" s="1"/>
  <c r="I13" i="2"/>
  <c r="J13" i="2" s="1"/>
  <c r="D8" i="2"/>
  <c r="D10" i="2"/>
  <c r="D11" i="2"/>
  <c r="F10" i="2"/>
  <c r="O19" i="2" s="1"/>
  <c r="K13" i="2"/>
  <c r="L13" i="2" s="1"/>
  <c r="D12" i="2"/>
  <c r="D13" i="2"/>
  <c r="D7" i="2"/>
  <c r="H13" i="2"/>
  <c r="L12" i="2"/>
  <c r="K14" i="2"/>
  <c r="L14" i="2" s="1"/>
  <c r="J7" i="2"/>
  <c r="F8" i="2"/>
  <c r="O18" i="2" s="1"/>
  <c r="F11" i="2"/>
  <c r="O20" i="2" s="1"/>
  <c r="F14" i="2"/>
  <c r="F7" i="2"/>
  <c r="O17" i="2" s="1"/>
  <c r="J11" i="2"/>
  <c r="I14" i="2" l="1"/>
  <c r="J14" i="2" s="1"/>
</calcChain>
</file>

<file path=xl/sharedStrings.xml><?xml version="1.0" encoding="utf-8"?>
<sst xmlns="http://schemas.openxmlformats.org/spreadsheetml/2006/main" count="30" uniqueCount="22">
  <si>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</si>
  <si>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</si>
  <si>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</si>
  <si>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</si>
  <si>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</si>
  <si>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</si>
  <si>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</si>
  <si>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</si>
  <si>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</si>
  <si>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</si>
  <si>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</si>
  <si>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</si>
  <si>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</si>
  <si>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</si>
  <si>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</si>
  <si>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</si>
  <si>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>Ετήσια Μεταβολή</t>
  </si>
  <si>
    <t>Μηνιαία Μεταβολή</t>
  </si>
  <si>
    <t xml:space="preserve">                    ΕΤΗΣΙΑ ΚΑΙ ΜΗΝΙΑΙΑ ΜΕΤΑΒΟΛΗ </t>
  </si>
  <si>
    <t>κάτω από 3 μήνες</t>
  </si>
  <si>
    <t>ΙΟΥΛΙΟΣ</t>
  </si>
  <si>
    <t>ΑΥΓΟΥΣΤΟΣ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</si>
</sst>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6" x14ac:knownFonts="1">
    <font>
      <sz val="10"/>
      <name val="Arial"/>
      <charset val="161"/>
    </font>
    <font>
      <sz val="11"/>
      <color indexed="8"/>
      <name val="Calibri"/>
      <family val="2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2" applyNumberFormat="0" applyAlignment="0" applyProtection="0"/>
    <xf numFmtId="0" fontId="14" fillId="28" borderId="13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2" applyNumberFormat="0" applyAlignment="0" applyProtection="0"/>
    <xf numFmtId="0" fontId="21" fillId="0" borderId="17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" fillId="32" borderId="18" applyNumberFormat="0" applyFont="0" applyAlignment="0" applyProtection="0"/>
    <xf numFmtId="0" fontId="23" fillId="27" borderId="19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9" fontId="0" fillId="0" borderId="0" xfId="0" applyNumberFormat="1"/>
    <xf numFmtId="0" fontId="4" fillId="0" borderId="0" xfId="0" applyFont="1"/>
    <xf numFmtId="3" fontId="0" fillId="0" borderId="0" xfId="0" applyNumberFormat="1"/>
    <xf numFmtId="0" fontId="3" fillId="0" borderId="0" xfId="0" applyFont="1" applyAlignment="1"/>
    <xf numFmtId="0" fontId="7" fillId="0" borderId="0" xfId="0" applyFont="1"/>
    <xf numFmtId="164" fontId="0" fillId="0" borderId="0" xfId="40" applyNumberFormat="1" applyFont="1"/>
    <xf numFmtId="0" fontId="8" fillId="0" borderId="0" xfId="0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/>
    <xf numFmtId="0" fontId="9" fillId="0" borderId="1" xfId="0" applyFont="1" applyBorder="1"/>
    <xf numFmtId="9" fontId="9" fillId="0" borderId="1" xfId="0" applyNumberFormat="1" applyFont="1" applyBorder="1"/>
    <xf numFmtId="3" fontId="9" fillId="0" borderId="0" xfId="0" applyNumberFormat="1" applyFont="1"/>
    <xf numFmtId="0" fontId="9" fillId="0" borderId="2" xfId="0" applyFont="1" applyBorder="1"/>
    <xf numFmtId="0" fontId="9" fillId="0" borderId="3" xfId="0" applyFont="1" applyBorder="1"/>
    <xf numFmtId="9" fontId="9" fillId="0" borderId="4" xfId="0" applyNumberFormat="1" applyFont="1" applyBorder="1"/>
    <xf numFmtId="0" fontId="9" fillId="0" borderId="5" xfId="0" applyFont="1" applyBorder="1"/>
    <xf numFmtId="0" fontId="0" fillId="0" borderId="0" xfId="0" applyAlignment="1">
      <alignment horizontal="center"/>
    </xf>
    <xf numFmtId="0" fontId="28" fillId="0" borderId="7" xfId="0" applyFont="1" applyBorder="1"/>
    <xf numFmtId="164" fontId="27" fillId="0" borderId="8" xfId="0" applyNumberFormat="1" applyFont="1" applyBorder="1" applyAlignment="1">
      <alignment horizontal="center"/>
    </xf>
    <xf numFmtId="0" fontId="27" fillId="0" borderId="7" xfId="0" applyFont="1" applyBorder="1"/>
    <xf numFmtId="164" fontId="27" fillId="0" borderId="9" xfId="0" applyNumberFormat="1" applyFont="1" applyBorder="1" applyAlignment="1">
      <alignment horizontal="center"/>
    </xf>
    <xf numFmtId="0" fontId="2" fillId="0" borderId="21" xfId="0" applyFont="1" applyBorder="1"/>
    <xf numFmtId="3" fontId="28" fillId="0" borderId="8" xfId="0" applyNumberFormat="1" applyFont="1" applyBorder="1"/>
    <xf numFmtId="164" fontId="28" fillId="0" borderId="8" xfId="0" applyNumberFormat="1" applyFont="1" applyBorder="1"/>
    <xf numFmtId="3" fontId="28" fillId="34" borderId="8" xfId="0" applyNumberFormat="1" applyFont="1" applyFill="1" applyBorder="1"/>
    <xf numFmtId="164" fontId="28" fillId="34" borderId="8" xfId="0" applyNumberFormat="1" applyFont="1" applyFill="1" applyBorder="1"/>
    <xf numFmtId="0" fontId="2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9" fontId="28" fillId="0" borderId="8" xfId="0" applyNumberFormat="1" applyFont="1" applyBorder="1"/>
    <xf numFmtId="9" fontId="28" fillId="34" borderId="8" xfId="0" applyNumberFormat="1" applyFont="1" applyFill="1" applyBorder="1"/>
    <xf numFmtId="0" fontId="27" fillId="0" borderId="8" xfId="0" applyFont="1" applyBorder="1" applyAlignment="1">
      <alignment horizontal="center"/>
    </xf>
    <xf numFmtId="0" fontId="29" fillId="34" borderId="8" xfId="0" applyFont="1" applyFill="1" applyBorder="1"/>
    <xf numFmtId="0" fontId="28" fillId="0" borderId="8" xfId="0" applyFont="1" applyBorder="1"/>
    <xf numFmtId="0" fontId="31" fillId="34" borderId="8" xfId="0" applyFont="1" applyFill="1" applyBorder="1" applyAlignment="1">
      <alignment horizontal="left"/>
    </xf>
    <xf numFmtId="0" fontId="28" fillId="34" borderId="8" xfId="0" applyFont="1" applyFill="1" applyBorder="1"/>
    <xf numFmtId="3" fontId="0" fillId="0" borderId="8" xfId="0" applyNumberFormat="1" applyBorder="1"/>
    <xf numFmtId="3" fontId="0" fillId="0" borderId="8" xfId="0" applyNumberFormat="1" applyFill="1" applyBorder="1"/>
    <xf numFmtId="3" fontId="0" fillId="34" borderId="8" xfId="0" applyNumberFormat="1" applyFill="1" applyBorder="1"/>
    <xf numFmtId="0" fontId="32" fillId="34" borderId="8" xfId="0" applyFont="1" applyFill="1" applyBorder="1"/>
    <xf numFmtId="0" fontId="7" fillId="0" borderId="0" xfId="0" applyFont="1" applyAlignment="1">
      <alignment horizontal="center"/>
    </xf>
    <xf numFmtId="0" fontId="27" fillId="0" borderId="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3" fillId="0" borderId="10" xfId="0" applyFont="1" applyBorder="1"/>
    <xf numFmtId="1" fontId="34" fillId="0" borderId="6" xfId="0" applyNumberFormat="1" applyFont="1" applyBorder="1"/>
    <xf numFmtId="9" fontId="33" fillId="0" borderId="6" xfId="0" applyNumberFormat="1" applyFont="1" applyBorder="1"/>
    <xf numFmtId="3" fontId="33" fillId="0" borderId="6" xfId="0" applyNumberFormat="1" applyFont="1" applyBorder="1"/>
    <xf numFmtId="164" fontId="33" fillId="0" borderId="6" xfId="0" applyNumberFormat="1" applyFont="1" applyBorder="1"/>
    <xf numFmtId="3" fontId="35" fillId="33" borderId="6" xfId="0" applyNumberFormat="1" applyFont="1" applyFill="1" applyBorder="1"/>
    <xf numFmtId="164" fontId="33" fillId="0" borderId="11" xfId="0" applyNumberFormat="1" applyFont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Ποσοστιαία κατανομή εγγεγραμμένων ανέργων κατά διάρκεια ανεργίας τον Αύγουστο  του 2019 και 2020
</a:t>
            </a:r>
          </a:p>
        </c:rich>
      </c:tx>
      <c:layout>
        <c:manualLayout>
          <c:xMode val="edge"/>
          <c:yMode val="edge"/>
          <c:x val="0.11475405502369759"/>
          <c:y val="3.4161544853915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27215266922783E-2"/>
          <c:y val="0.23700112721019595"/>
          <c:w val="0.79015382817407565"/>
          <c:h val="0.57622425723430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6'!$O$16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6'!$O$17:$O$21</c:f>
              <c:numCache>
                <c:formatCode>0%</c:formatCode>
                <c:ptCount val="5"/>
                <c:pt idx="0">
                  <c:v>5.9146004124126135E-2</c:v>
                </c:pt>
                <c:pt idx="1">
                  <c:v>0.42875823567872051</c:v>
                </c:pt>
                <c:pt idx="2">
                  <c:v>0.14746265654076346</c:v>
                </c:pt>
                <c:pt idx="3">
                  <c:v>0.1638585726500025</c:v>
                </c:pt>
                <c:pt idx="4">
                  <c:v>0.20077453100638737</c:v>
                </c:pt>
              </c:numCache>
            </c:numRef>
          </c:val>
        </c:ser>
        <c:ser>
          <c:idx val="1"/>
          <c:order val="1"/>
          <c:tx>
            <c:strRef>
              <c:f>'Πινακας 6'!$P$16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6'!$P$17:$P$21</c:f>
              <c:numCache>
                <c:formatCode>0%</c:formatCode>
                <c:ptCount val="5"/>
                <c:pt idx="0">
                  <c:v>2.3299355107135426E-2</c:v>
                </c:pt>
                <c:pt idx="1">
                  <c:v>0.26396029599690929</c:v>
                </c:pt>
                <c:pt idx="2">
                  <c:v>0.16291717435882194</c:v>
                </c:pt>
                <c:pt idx="3">
                  <c:v>0.39567297690867487</c:v>
                </c:pt>
                <c:pt idx="4">
                  <c:v>0.1541501976284585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928192"/>
        <c:axId val="189929728"/>
      </c:barChart>
      <c:catAx>
        <c:axId val="18992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992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92972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99281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2019 και 2020 κατά διάρκεια- Αύγουστος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1392407199100114"/>
          <c:y val="3.8167938931297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9843491785752"/>
          <c:y val="0.29508232995539413"/>
          <c:w val="0.87394847866239589"/>
          <c:h val="0.437737838823958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508436522466846E-17"/>
                  <c:y val="1.52671755725191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0178117048346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6'!$B$7:$B$12</c:f>
              <c:strCache>
                <c:ptCount val="6"/>
                <c:pt idx="0">
                  <c:v>Μέχρι 15 μέρες</c:v>
                </c:pt>
                <c:pt idx="1">
                  <c:v>15 μέρες - 3 μήνες</c:v>
                </c:pt>
                <c:pt idx="2">
                  <c:v>κάτω από 3 μήνες</c:v>
                </c:pt>
                <c:pt idx="3">
                  <c:v>3 μήνες - 6 μήνες</c:v>
                </c:pt>
                <c:pt idx="4">
                  <c:v>6 μήνες - 12 μήνες</c:v>
                </c:pt>
                <c:pt idx="5">
                  <c:v>12 μήνες και άνω</c:v>
                </c:pt>
              </c:strCache>
            </c:strRef>
          </c:cat>
          <c:val>
            <c:numRef>
              <c:f>'Πινακας 6'!$I$7:$I$12</c:f>
              <c:numCache>
                <c:formatCode>#,##0</c:formatCode>
                <c:ptCount val="6"/>
                <c:pt idx="0">
                  <c:v>-392</c:v>
                </c:pt>
                <c:pt idx="1">
                  <c:v>357</c:v>
                </c:pt>
                <c:pt idx="2">
                  <c:v>-35</c:v>
                </c:pt>
                <c:pt idx="3">
                  <c:v>2550</c:v>
                </c:pt>
                <c:pt idx="4">
                  <c:v>10056</c:v>
                </c:pt>
                <c:pt idx="5">
                  <c:v>1195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966976"/>
        <c:axId val="190382464"/>
      </c:barChart>
      <c:catAx>
        <c:axId val="18996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0382464"/>
        <c:crosses val="autoZero"/>
        <c:auto val="1"/>
        <c:lblAlgn val="ctr"/>
        <c:lblOffset val="100"/>
        <c:noMultiLvlLbl val="0"/>
      </c:catAx>
      <c:valAx>
        <c:axId val="1903824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99669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19050</xdr:rowOff>
    </xdr:from>
    <xdr:to>
      <xdr:col>12</xdr:col>
      <xdr:colOff>466725</xdr:colOff>
      <xdr:row>33</xdr:row>
      <xdr:rowOff>104775</xdr:rowOff>
    </xdr:to>
    <xdr:graphicFrame macro="">
      <xdr:nvGraphicFramePr>
        <xdr:cNvPr id="11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33</xdr:row>
      <xdr:rowOff>142875</xdr:rowOff>
    </xdr:from>
    <xdr:to>
      <xdr:col>12</xdr:col>
      <xdr:colOff>476250</xdr:colOff>
      <xdr:row>49</xdr:row>
      <xdr:rowOff>47625</xdr:rowOff>
    </xdr:to>
    <xdr:graphicFrame macro="">
      <xdr:nvGraphicFramePr>
        <xdr:cNvPr id="11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zoomScale="88" zoomScaleNormal="88" workbookViewId="0">
      <selection activeCell="S13" sqref="S13"/>
    </sheetView>
  </sheetViews>
  <sheetFormatPr defaultRowHeight="12.75" x14ac:dyDescent="0.2"/>
  <cols>
    <col min="1" max="1" width="7.42578125" customWidth="1"/>
    <col min="2" max="2" width="17.85546875" customWidth="1"/>
    <col min="3" max="3" width="7" customWidth="1"/>
    <col min="4" max="4" width="8" bestFit="1" customWidth="1"/>
    <col min="5" max="5" width="7" customWidth="1"/>
    <col min="6" max="6" width="8.5703125" bestFit="1" customWidth="1"/>
    <col min="7" max="7" width="7.42578125" customWidth="1"/>
    <col min="8" max="8" width="7" customWidth="1"/>
    <col min="9" max="9" width="7.42578125" customWidth="1"/>
    <col min="10" max="10" width="9.28515625" bestFit="1" customWidth="1"/>
    <col min="11" max="11" width="8" customWidth="1"/>
    <col min="12" max="12" width="10" customWidth="1"/>
    <col min="14" max="14" width="24.42578125" bestFit="1" customWidth="1"/>
    <col min="21" max="21" width="24.42578125" bestFit="1" customWidth="1"/>
    <col min="24" max="24" width="18.140625" customWidth="1"/>
    <col min="26" max="26" width="10.5703125" customWidth="1"/>
  </cols>
  <sheetData>
    <row r="1" spans="1:26" x14ac:dyDescent="0.2"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6" x14ac:dyDescent="0.2">
      <c r="A2" s="1"/>
      <c r="B2" s="6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6" ht="6.75" customHeight="1" thickBot="1" x14ac:dyDescent="0.25">
      <c r="A3" s="1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6" x14ac:dyDescent="0.2">
      <c r="A4" s="9"/>
      <c r="B4" s="24"/>
      <c r="C4" s="45" t="s">
        <v>20</v>
      </c>
      <c r="D4" s="45"/>
      <c r="E4" s="45" t="s">
        <v>21</v>
      </c>
      <c r="F4" s="45"/>
      <c r="G4" s="45"/>
      <c r="H4" s="45"/>
      <c r="I4" s="45"/>
      <c r="J4" s="45"/>
      <c r="K4" s="45"/>
      <c r="L4" s="47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6" x14ac:dyDescent="0.2">
      <c r="A5" s="9"/>
      <c r="B5" s="22" t="s">
        <v>0</v>
      </c>
      <c r="C5" s="44">
        <v>2020</v>
      </c>
      <c r="D5" s="44"/>
      <c r="E5" s="44">
        <v>2019</v>
      </c>
      <c r="F5" s="44"/>
      <c r="G5" s="44">
        <v>2020</v>
      </c>
      <c r="H5" s="44"/>
      <c r="I5" s="44" t="s">
        <v>16</v>
      </c>
      <c r="J5" s="44"/>
      <c r="K5" s="44" t="s">
        <v>17</v>
      </c>
      <c r="L5" s="46"/>
      <c r="M5" s="9"/>
      <c r="N5" s="9"/>
      <c r="O5" s="43"/>
      <c r="P5" s="43"/>
      <c r="S5" s="9"/>
    </row>
    <row r="6" spans="1:26" ht="15.75" x14ac:dyDescent="0.25">
      <c r="A6" s="9"/>
      <c r="B6" s="20"/>
      <c r="C6" s="34" t="s">
        <v>8</v>
      </c>
      <c r="D6" s="21" t="s">
        <v>1</v>
      </c>
      <c r="E6" s="34" t="s">
        <v>8</v>
      </c>
      <c r="F6" s="21" t="s">
        <v>1</v>
      </c>
      <c r="G6" s="34" t="s">
        <v>8</v>
      </c>
      <c r="H6" s="21" t="s">
        <v>1</v>
      </c>
      <c r="I6" s="34" t="s">
        <v>8</v>
      </c>
      <c r="J6" s="21" t="s">
        <v>1</v>
      </c>
      <c r="K6" s="34" t="s">
        <v>8</v>
      </c>
      <c r="L6" s="23" t="s">
        <v>1</v>
      </c>
      <c r="M6" s="9"/>
      <c r="O6" s="30"/>
      <c r="S6" s="9"/>
    </row>
    <row r="7" spans="1:26" ht="15.75" x14ac:dyDescent="0.25">
      <c r="A7" s="9"/>
      <c r="B7" s="36" t="s">
        <v>2</v>
      </c>
      <c r="C7" s="39">
        <v>1255</v>
      </c>
      <c r="D7" s="32">
        <f>C7/C14</f>
        <v>3.8838857425803855E-2</v>
      </c>
      <c r="E7" s="39">
        <v>1176</v>
      </c>
      <c r="F7" s="32">
        <f>E7/E14</f>
        <v>5.9146004124126135E-2</v>
      </c>
      <c r="G7" s="39">
        <v>784</v>
      </c>
      <c r="H7" s="32">
        <f>G7/G14</f>
        <v>2.3299355107135426E-2</v>
      </c>
      <c r="I7" s="25">
        <f t="shared" ref="I7:I12" si="0">G7-E7</f>
        <v>-392</v>
      </c>
      <c r="J7" s="26">
        <f t="shared" ref="J7:J13" si="1">I7/E7</f>
        <v>-0.33333333333333331</v>
      </c>
      <c r="K7" s="25">
        <f>G7-C7</f>
        <v>-471</v>
      </c>
      <c r="L7" s="26">
        <f t="shared" ref="L7:L13" si="2">K7/G7</f>
        <v>-0.60076530612244894</v>
      </c>
      <c r="M7" s="9"/>
      <c r="O7" s="31"/>
      <c r="S7" s="9"/>
    </row>
    <row r="8" spans="1:26" ht="15.75" x14ac:dyDescent="0.25">
      <c r="A8" s="9"/>
      <c r="B8" s="36" t="s">
        <v>3</v>
      </c>
      <c r="C8" s="40">
        <v>8519</v>
      </c>
      <c r="D8" s="32">
        <f>C8/C14</f>
        <v>0.26364002104416179</v>
      </c>
      <c r="E8" s="40">
        <v>8525</v>
      </c>
      <c r="F8" s="32">
        <f>E8/E14</f>
        <v>0.42875823567872051</v>
      </c>
      <c r="G8" s="40">
        <v>8882</v>
      </c>
      <c r="H8" s="32">
        <f>G8/G14</f>
        <v>0.26396029599690929</v>
      </c>
      <c r="I8" s="25">
        <f t="shared" si="0"/>
        <v>357</v>
      </c>
      <c r="J8" s="26">
        <f t="shared" si="1"/>
        <v>4.1876832844574781E-2</v>
      </c>
      <c r="K8" s="25">
        <f t="shared" ref="K8:K14" si="3">G8-C8</f>
        <v>363</v>
      </c>
      <c r="L8" s="26">
        <f t="shared" si="2"/>
        <v>4.08691736095474E-2</v>
      </c>
      <c r="M8" s="9"/>
      <c r="O8" s="31"/>
      <c r="S8" s="9"/>
    </row>
    <row r="9" spans="1:26" ht="15.75" x14ac:dyDescent="0.25">
      <c r="A9" s="9"/>
      <c r="B9" s="37" t="s">
        <v>19</v>
      </c>
      <c r="C9" s="41">
        <v>9774</v>
      </c>
      <c r="D9" s="33">
        <f>C9/C14</f>
        <v>0.30247887846996563</v>
      </c>
      <c r="E9" s="41">
        <f t="shared" ref="E9" si="4">SUM(E7:E8)</f>
        <v>9701</v>
      </c>
      <c r="F9" s="33">
        <f>E9/E14</f>
        <v>0.48790423980284664</v>
      </c>
      <c r="G9" s="41">
        <f>784+8882</f>
        <v>9666</v>
      </c>
      <c r="H9" s="33">
        <f>G9/G14</f>
        <v>0.28725965110404472</v>
      </c>
      <c r="I9" s="27">
        <f t="shared" si="0"/>
        <v>-35</v>
      </c>
      <c r="J9" s="28">
        <f t="shared" si="1"/>
        <v>-3.6078754767549736E-3</v>
      </c>
      <c r="K9" s="27">
        <f t="shared" si="3"/>
        <v>-108</v>
      </c>
      <c r="L9" s="28">
        <f t="shared" si="2"/>
        <v>-1.11731843575419E-2</v>
      </c>
      <c r="M9" s="9"/>
      <c r="O9" s="31"/>
      <c r="S9" s="9"/>
    </row>
    <row r="10" spans="1:26" ht="15.75" x14ac:dyDescent="0.25">
      <c r="A10" s="9"/>
      <c r="B10" s="36" t="s">
        <v>4</v>
      </c>
      <c r="C10" s="40">
        <v>5658</v>
      </c>
      <c r="D10" s="32">
        <f>C10/C14</f>
        <v>0.17509980503203046</v>
      </c>
      <c r="E10" s="40">
        <v>2932</v>
      </c>
      <c r="F10" s="32">
        <f>E10/E14</f>
        <v>0.14746265654076346</v>
      </c>
      <c r="G10" s="40">
        <v>5482</v>
      </c>
      <c r="H10" s="32">
        <f>G10/G14</f>
        <v>0.16291717435882194</v>
      </c>
      <c r="I10" s="25">
        <f t="shared" si="0"/>
        <v>2550</v>
      </c>
      <c r="J10" s="26">
        <f t="shared" si="1"/>
        <v>0.86971350613915421</v>
      </c>
      <c r="K10" s="25">
        <f t="shared" si="3"/>
        <v>-176</v>
      </c>
      <c r="L10" s="26">
        <f t="shared" si="2"/>
        <v>-3.210507114191901E-2</v>
      </c>
      <c r="M10" s="9"/>
      <c r="O10" s="30"/>
      <c r="Q10" s="14"/>
      <c r="S10" s="9"/>
    </row>
    <row r="11" spans="1:26" ht="15.75" x14ac:dyDescent="0.25">
      <c r="A11" s="9"/>
      <c r="B11" s="36" t="s">
        <v>5</v>
      </c>
      <c r="C11" s="40">
        <v>12441</v>
      </c>
      <c r="D11" s="32">
        <f>C11/C14</f>
        <v>0.38501531891189306</v>
      </c>
      <c r="E11" s="40">
        <v>3258</v>
      </c>
      <c r="F11" s="32">
        <f>E11/E14</f>
        <v>0.1638585726500025</v>
      </c>
      <c r="G11" s="40">
        <v>13314</v>
      </c>
      <c r="H11" s="32">
        <f>G11/G14</f>
        <v>0.39567297690867487</v>
      </c>
      <c r="I11" s="25">
        <f t="shared" si="0"/>
        <v>10056</v>
      </c>
      <c r="J11" s="26">
        <f t="shared" si="1"/>
        <v>3.0865561694290977</v>
      </c>
      <c r="K11" s="25">
        <f t="shared" si="3"/>
        <v>873</v>
      </c>
      <c r="L11" s="26">
        <f t="shared" si="2"/>
        <v>6.5570076611086076E-2</v>
      </c>
      <c r="M11" s="9"/>
      <c r="O11" s="30"/>
      <c r="Q11" s="14"/>
      <c r="S11" s="9"/>
      <c r="T11" s="2"/>
    </row>
    <row r="12" spans="1:26" ht="15.75" x14ac:dyDescent="0.25">
      <c r="A12" s="9"/>
      <c r="B12" s="38" t="s">
        <v>6</v>
      </c>
      <c r="C12" s="41">
        <v>4440</v>
      </c>
      <c r="D12" s="33">
        <f>C12/C14</f>
        <v>0.13740599758611086</v>
      </c>
      <c r="E12" s="41">
        <v>3992</v>
      </c>
      <c r="F12" s="33">
        <f>E12/E14</f>
        <v>0.20077453100638737</v>
      </c>
      <c r="G12" s="41">
        <v>5187</v>
      </c>
      <c r="H12" s="33">
        <f>G12/G14</f>
        <v>0.1541501976284585</v>
      </c>
      <c r="I12" s="27">
        <f t="shared" si="0"/>
        <v>1195</v>
      </c>
      <c r="J12" s="28">
        <f t="shared" si="1"/>
        <v>0.29934869739478959</v>
      </c>
      <c r="K12" s="27">
        <f t="shared" si="3"/>
        <v>747</v>
      </c>
      <c r="L12" s="28">
        <f t="shared" si="2"/>
        <v>0.14401388085598613</v>
      </c>
      <c r="M12" s="10"/>
      <c r="O12" s="30"/>
      <c r="Q12" s="14"/>
      <c r="S12" s="10"/>
      <c r="T12" s="4"/>
    </row>
    <row r="13" spans="1:26" ht="15.75" x14ac:dyDescent="0.25">
      <c r="A13" s="9"/>
      <c r="B13" s="38" t="s">
        <v>14</v>
      </c>
      <c r="C13" s="42">
        <v>16881</v>
      </c>
      <c r="D13" s="33">
        <f>C13/C14</f>
        <v>0.52242131649800394</v>
      </c>
      <c r="E13" s="42">
        <f t="shared" ref="E13" si="5">E11+E12</f>
        <v>7250</v>
      </c>
      <c r="F13" s="33">
        <f>E13/E14</f>
        <v>0.3646331036563899</v>
      </c>
      <c r="G13" s="42">
        <f>13314+5187</f>
        <v>18501</v>
      </c>
      <c r="H13" s="33">
        <f>G13/G14</f>
        <v>0.54982317453713336</v>
      </c>
      <c r="I13" s="27">
        <f>SUM(I11,I12)</f>
        <v>11251</v>
      </c>
      <c r="J13" s="28">
        <f t="shared" si="1"/>
        <v>1.5518620689655171</v>
      </c>
      <c r="K13" s="35">
        <f t="shared" ref="K13" si="6">K11+K12</f>
        <v>1620</v>
      </c>
      <c r="L13" s="28">
        <f t="shared" si="2"/>
        <v>8.7562834441381548E-2</v>
      </c>
      <c r="M13" s="10"/>
      <c r="N13" s="10"/>
      <c r="S13" s="10"/>
      <c r="T13" s="4"/>
    </row>
    <row r="14" spans="1:26" ht="16.5" thickBot="1" x14ac:dyDescent="0.3">
      <c r="A14" s="9"/>
      <c r="B14" s="48" t="s">
        <v>7</v>
      </c>
      <c r="C14" s="49">
        <f t="shared" ref="C14" si="7">C7+C8+C10+C11+C12</f>
        <v>32313</v>
      </c>
      <c r="D14" s="50">
        <f>C14/C14</f>
        <v>1</v>
      </c>
      <c r="E14" s="49">
        <f t="shared" ref="E14" si="8">E7+E8+E10+E11+E12</f>
        <v>19883</v>
      </c>
      <c r="F14" s="50">
        <f>E14/E14</f>
        <v>1</v>
      </c>
      <c r="G14" s="49">
        <f>G7+G8+G10+G11+G12</f>
        <v>33649</v>
      </c>
      <c r="H14" s="50">
        <v>1</v>
      </c>
      <c r="I14" s="51">
        <f>SUM(I7,I8,I10,I13)</f>
        <v>13766</v>
      </c>
      <c r="J14" s="52">
        <f>I14/E14</f>
        <v>0.69235024895639496</v>
      </c>
      <c r="K14" s="53">
        <f t="shared" si="3"/>
        <v>1336</v>
      </c>
      <c r="L14" s="54">
        <f>K14/G14</f>
        <v>3.9704003090730779E-2</v>
      </c>
      <c r="M14" s="9"/>
      <c r="N14" s="9"/>
      <c r="O14" s="9"/>
      <c r="P14" s="9"/>
      <c r="Q14" s="9"/>
      <c r="R14" s="9"/>
      <c r="S14" s="9"/>
    </row>
    <row r="15" spans="1:26" x14ac:dyDescent="0.2">
      <c r="A15" s="9"/>
      <c r="B15" s="9"/>
      <c r="C15" s="9"/>
      <c r="D15" s="11"/>
      <c r="E15" s="9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4"/>
      <c r="X15" s="4"/>
      <c r="Y15" s="4"/>
      <c r="Z15" s="7"/>
    </row>
    <row r="16" spans="1:26" ht="13.5" thickBot="1" x14ac:dyDescent="0.25">
      <c r="B16" s="3"/>
      <c r="N16" s="9"/>
      <c r="O16" s="19">
        <v>2019</v>
      </c>
      <c r="P16" s="19">
        <v>2020</v>
      </c>
    </row>
    <row r="17" spans="14:24" ht="13.5" thickBot="1" x14ac:dyDescent="0.25">
      <c r="N17" s="12" t="s">
        <v>12</v>
      </c>
      <c r="O17" s="13">
        <f>F7</f>
        <v>5.9146004124126135E-2</v>
      </c>
      <c r="P17" s="13">
        <f>H7</f>
        <v>2.3299355107135426E-2</v>
      </c>
    </row>
    <row r="18" spans="14:24" ht="13.5" thickBot="1" x14ac:dyDescent="0.25">
      <c r="N18" s="18" t="s">
        <v>15</v>
      </c>
      <c r="O18" s="13">
        <f>F8</f>
        <v>0.42875823567872051</v>
      </c>
      <c r="P18" s="13">
        <f>H8</f>
        <v>0.26396029599690929</v>
      </c>
    </row>
    <row r="19" spans="14:24" ht="16.5" thickBot="1" x14ac:dyDescent="0.3">
      <c r="N19" s="15" t="s">
        <v>11</v>
      </c>
      <c r="O19" s="13">
        <f>F10</f>
        <v>0.14746265654076346</v>
      </c>
      <c r="P19" s="13">
        <f>H10</f>
        <v>0.16291717435882194</v>
      </c>
      <c r="X19" s="8"/>
    </row>
    <row r="20" spans="14:24" ht="13.5" thickBot="1" x14ac:dyDescent="0.25">
      <c r="N20" s="15" t="s">
        <v>10</v>
      </c>
      <c r="O20" s="13">
        <f>F11</f>
        <v>0.1638585726500025</v>
      </c>
      <c r="P20" s="13">
        <f>H11</f>
        <v>0.39567297690867487</v>
      </c>
    </row>
    <row r="21" spans="14:24" ht="13.5" thickBot="1" x14ac:dyDescent="0.25">
      <c r="N21" s="16" t="s">
        <v>9</v>
      </c>
      <c r="O21" s="17">
        <f>F12</f>
        <v>0.20077453100638737</v>
      </c>
      <c r="P21" s="17">
        <f>H12</f>
        <v>0.1541501976284585</v>
      </c>
    </row>
    <row r="34" spans="14:14" x14ac:dyDescent="0.2">
      <c r="N34" s="29"/>
    </row>
  </sheetData>
  <mergeCells count="9">
    <mergeCell ref="O5:P5"/>
    <mergeCell ref="C5:D5"/>
    <mergeCell ref="C4:D4"/>
    <mergeCell ref="K5:L5"/>
    <mergeCell ref="E5:F5"/>
    <mergeCell ref="G5:H5"/>
    <mergeCell ref="I5:J5"/>
    <mergeCell ref="E4:J4"/>
    <mergeCell ref="K4:L4"/>
  </mergeCells>
  <phoneticPr fontId="0" type="noConversion"/>
  <pageMargins left="0.75" right="0.4" top="1" bottom="1" header="0.5" footer="0.5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6</vt:lpstr>
      <vt:lpstr>'Πινακας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2020-09-02T11:43:14Z</cp:lastPrinted>
  <dcterms:created xsi:type="dcterms:W3CDTF">2003-11-05T10:42:27Z</dcterms:created>
  <dcterms:modified xsi:type="dcterms:W3CDTF">2020-09-02T11:43:19Z</dcterms:modified>
</cp:coreProperties>
</file>